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30180" yWindow="580" windowWidth="28800" windowHeight="143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11" i="1"/>
  <c r="B12" i="1"/>
  <c r="B29" i="1"/>
  <c r="B7" i="1"/>
  <c r="B23" i="1"/>
  <c r="B24" i="1"/>
  <c r="B13" i="1"/>
  <c r="B16" i="1"/>
  <c r="B18" i="1"/>
  <c r="B19" i="1"/>
</calcChain>
</file>

<file path=xl/sharedStrings.xml><?xml version="1.0" encoding="utf-8"?>
<sst xmlns="http://schemas.openxmlformats.org/spreadsheetml/2006/main" count="24" uniqueCount="22">
  <si>
    <t>New monthly payment</t>
  </si>
  <si>
    <t>Payment term (months)</t>
  </si>
  <si>
    <t>Interest rate</t>
  </si>
  <si>
    <t>Partial repayment</t>
  </si>
  <si>
    <t>Loan amount</t>
  </si>
  <si>
    <t>Monthly payments</t>
  </si>
  <si>
    <t>New amount owed</t>
  </si>
  <si>
    <t>CPF Details</t>
  </si>
  <si>
    <t>CPF interest rate</t>
  </si>
  <si>
    <t>Incremental money which stays in your CPF account every month</t>
  </si>
  <si>
    <t>Effective annual return</t>
  </si>
  <si>
    <t>Incremental CPF over 240 mths (including interest)</t>
  </si>
  <si>
    <t>Original Home Loan</t>
  </si>
  <si>
    <t>What happens when you make partial repayments?</t>
  </si>
  <si>
    <t>Amount saved per month</t>
  </si>
  <si>
    <t>Total amount to "refund" into your CPF (original)</t>
  </si>
  <si>
    <t>Total amount to "refund" into your CPF (after prepayment)</t>
  </si>
  <si>
    <t>House sale price</t>
  </si>
  <si>
    <t>Cash proceeds</t>
  </si>
  <si>
    <t>Accrued Interest (after prepayment)</t>
  </si>
  <si>
    <r>
      <t xml:space="preserve">Instructions: </t>
    </r>
    <r>
      <rPr>
        <sz val="11"/>
        <color theme="1"/>
        <rFont val="Calibri"/>
        <family val="2"/>
        <scheme val="minor"/>
      </rPr>
      <t>Fill up the boxes in yellow and let the spreadsheet work its magic</t>
    </r>
  </si>
  <si>
    <t>Accrued Interest (before prepayment)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</si>
</sst>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;[Red]\-&quot;$&quot;#,##0"/>
    <numFmt numFmtId="166" formatCode="_-&quot;$&quot;* #,##0.00_-;\-&quot;$&quot;* #,##0.00_-;_-&quot;$&quot;* &quot;-&quot;??_-;_-@_-"/>
    <numFmt numFmtId="169" formatCode="0.0%"/>
    <numFmt numFmtId="170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1" xfId="0" applyFont="1" applyBorder="1"/>
    <xf numFmtId="169" fontId="0" fillId="0" borderId="1" xfId="2" applyNumberFormat="1" applyFont="1" applyBorder="1"/>
    <xf numFmtId="0" fontId="2" fillId="3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4" borderId="1" xfId="0" applyFill="1" applyBorder="1"/>
    <xf numFmtId="170" fontId="0" fillId="0" borderId="0" xfId="0" applyNumberFormat="1"/>
    <xf numFmtId="164" fontId="0" fillId="5" borderId="1" xfId="0" applyNumberFormat="1" applyFill="1" applyBorder="1"/>
    <xf numFmtId="0" fontId="0" fillId="5" borderId="1" xfId="0" applyFill="1" applyBorder="1"/>
    <xf numFmtId="10" fontId="0" fillId="5" borderId="1" xfId="0" applyNumberFormat="1" applyFill="1" applyBorder="1"/>
    <xf numFmtId="164" fontId="0" fillId="0" borderId="1" xfId="1" applyNumberFormat="1" applyFont="1" applyBorder="1"/>
    <xf numFmtId="169" fontId="0" fillId="5" borderId="1" xfId="0" applyNumberFormat="1" applyFill="1" applyBorder="1"/>
    <xf numFmtId="6" fontId="0" fillId="0" borderId="0" xfId="2" applyNumberFormat="1" applyFont="1"/>
    <xf numFmtId="6" fontId="0" fillId="0" borderId="1" xfId="2" applyNumberFormat="1" applyFont="1" applyBorder="1"/>
    <xf numFmtId="0" fontId="0" fillId="6" borderId="1" xfId="0" applyFill="1" applyBorder="1"/>
    <xf numFmtId="6" fontId="0" fillId="6" borderId="1" xfId="0" applyNumberFormat="1" applyFill="1" applyBorder="1"/>
    <xf numFmtId="6" fontId="0" fillId="5" borderId="1" xfId="0" applyNumberFormat="1" applyFill="1" applyBorder="1"/>
    <xf numFmtId="0" fontId="2" fillId="0" borderId="0" xfId="0" applyFont="1"/>
    <xf numFmtId="0" fontId="2" fillId="6" borderId="1" xfId="0" applyFont="1" applyFill="1" applyBorder="1"/>
  </cellXfs>
  <cellStyles count="7">
    <cellStyle name="Currency" xfId="1" builtinId="4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5" zoomScale="125" zoomScaleNormal="125" zoomScalePageLayoutView="125" workbookViewId="0">
      <selection activeCell="E7" sqref="E7"/>
    </sheetView>
  </sheetViews>
  <sheetFormatPr baseColWidth="10" defaultColWidth="8.83203125" defaultRowHeight="14" x14ac:dyDescent="0"/>
  <cols>
    <col min="1" max="1" width="61.33203125" customWidth="1"/>
    <col min="2" max="2" width="13.83203125" bestFit="1" customWidth="1"/>
  </cols>
  <sheetData>
    <row r="1" spans="1:2">
      <c r="A1" s="22" t="s">
        <v>20</v>
      </c>
    </row>
    <row r="3" spans="1:2">
      <c r="A3" s="3" t="s">
        <v>12</v>
      </c>
      <c r="B3" s="4"/>
    </row>
    <row r="4" spans="1:2">
      <c r="A4" s="1" t="s">
        <v>4</v>
      </c>
      <c r="B4" s="12">
        <v>300000</v>
      </c>
    </row>
    <row r="5" spans="1:2">
      <c r="A5" s="1" t="s">
        <v>1</v>
      </c>
      <c r="B5" s="13">
        <v>240</v>
      </c>
    </row>
    <row r="6" spans="1:2">
      <c r="A6" s="1" t="s">
        <v>2</v>
      </c>
      <c r="B6" s="14">
        <v>2.5999999999999999E-2</v>
      </c>
    </row>
    <row r="7" spans="1:2">
      <c r="A7" s="1" t="s">
        <v>5</v>
      </c>
      <c r="B7" s="2">
        <f>ROUND(PMT($B$6/12,$B$5,-$B$4,0),2)</f>
        <v>1604.36</v>
      </c>
    </row>
    <row r="9" spans="1:2">
      <c r="A9" s="9" t="s">
        <v>13</v>
      </c>
      <c r="B9" s="10"/>
    </row>
    <row r="10" spans="1:2">
      <c r="A10" s="1" t="s">
        <v>3</v>
      </c>
      <c r="B10" s="12">
        <v>-10000</v>
      </c>
    </row>
    <row r="11" spans="1:2">
      <c r="A11" s="1" t="s">
        <v>6</v>
      </c>
      <c r="B11" s="2">
        <f>B4+B10</f>
        <v>290000</v>
      </c>
    </row>
    <row r="12" spans="1:2">
      <c r="A12" s="1" t="s">
        <v>0</v>
      </c>
      <c r="B12" s="2">
        <f>ROUND(PMT($B$6/12,$B$5,-$B$11,0),2)</f>
        <v>1550.89</v>
      </c>
    </row>
    <row r="13" spans="1:2">
      <c r="A13" s="1" t="s">
        <v>14</v>
      </c>
      <c r="B13" s="15">
        <f>B7-B12</f>
        <v>53.4699999999998</v>
      </c>
    </row>
    <row r="15" spans="1:2">
      <c r="A15" s="7" t="s">
        <v>7</v>
      </c>
      <c r="B15" s="8"/>
    </row>
    <row r="16" spans="1:2">
      <c r="A16" s="5" t="s">
        <v>9</v>
      </c>
      <c r="B16" s="2">
        <f>B13</f>
        <v>53.4699999999998</v>
      </c>
    </row>
    <row r="17" spans="1:2">
      <c r="A17" s="1" t="s">
        <v>8</v>
      </c>
      <c r="B17" s="16">
        <v>2.5000000000000001E-2</v>
      </c>
    </row>
    <row r="18" spans="1:2">
      <c r="A18" s="1" t="s">
        <v>11</v>
      </c>
      <c r="B18" s="2">
        <f>FV(B17/12,B5,-B16)</f>
        <v>16627.817648558161</v>
      </c>
    </row>
    <row r="19" spans="1:2">
      <c r="A19" s="1" t="s">
        <v>10</v>
      </c>
      <c r="B19" s="6">
        <f>12*RATE(B5,0,B10,B18)</f>
        <v>2.5451550879948728E-2</v>
      </c>
    </row>
    <row r="21" spans="1:2">
      <c r="A21" s="23" t="s">
        <v>21</v>
      </c>
      <c r="B21" s="19"/>
    </row>
    <row r="22" spans="1:2">
      <c r="A22" s="1" t="s">
        <v>17</v>
      </c>
      <c r="B22" s="21">
        <v>600000</v>
      </c>
    </row>
    <row r="23" spans="1:2">
      <c r="A23" s="1" t="s">
        <v>15</v>
      </c>
      <c r="B23" s="18">
        <f>FV(B17/12,B5,-B7)</f>
        <v>498915.38288088405</v>
      </c>
    </row>
    <row r="24" spans="1:2">
      <c r="A24" s="1" t="s">
        <v>18</v>
      </c>
      <c r="B24" s="18">
        <f>B22-B23</f>
        <v>101084.61711911595</v>
      </c>
    </row>
    <row r="25" spans="1:2">
      <c r="B25" s="17"/>
    </row>
    <row r="26" spans="1:2">
      <c r="A26" s="23" t="s">
        <v>19</v>
      </c>
      <c r="B26" s="20"/>
    </row>
    <row r="27" spans="1:2">
      <c r="A27" s="1" t="s">
        <v>17</v>
      </c>
      <c r="B27" s="18">
        <f>B22</f>
        <v>600000</v>
      </c>
    </row>
    <row r="28" spans="1:2">
      <c r="A28" s="1" t="s">
        <v>16</v>
      </c>
      <c r="B28" s="18">
        <f>FV(B17/12,B5,-B12)</f>
        <v>482287.56523232587</v>
      </c>
    </row>
    <row r="29" spans="1:2">
      <c r="A29" s="1" t="s">
        <v>18</v>
      </c>
      <c r="B29" s="18">
        <f>B27-B28</f>
        <v>117712.43476767413</v>
      </c>
    </row>
    <row r="31" spans="1:2">
      <c r="B31" s="11"/>
    </row>
    <row r="33" spans="2:2">
      <c r="B33" s="17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Yeo</dc:creator>
  <cp:lastModifiedBy>Lionel Yeo</cp:lastModifiedBy>
  <dcterms:created xsi:type="dcterms:W3CDTF">2018-02-26T05:00:03Z</dcterms:created>
  <dcterms:modified xsi:type="dcterms:W3CDTF">2018-02-28T16:27:36Z</dcterms:modified>
</cp:coreProperties>
</file>